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455" windowHeight="5550"/>
  </bookViews>
  <sheets>
    <sheet name="Orçamento" sheetId="1" r:id="rId1"/>
  </sheets>
  <calcPr calcId="152511"/>
</workbook>
</file>

<file path=xl/calcChain.xml><?xml version="1.0" encoding="utf-8"?>
<calcChain xmlns="http://schemas.openxmlformats.org/spreadsheetml/2006/main">
  <c r="K41" i="1"/>
  <c r="K15" l="1"/>
  <c r="M15" s="1"/>
  <c r="K36"/>
  <c r="L36" s="1"/>
  <c r="K33"/>
  <c r="N33" s="1"/>
  <c r="O36"/>
  <c r="K37"/>
  <c r="L37" s="1"/>
  <c r="K35"/>
  <c r="K34"/>
  <c r="O34" s="1"/>
  <c r="K28"/>
  <c r="L28" s="1"/>
  <c r="O37" l="1"/>
  <c r="L34"/>
  <c r="O15"/>
  <c r="K11" l="1"/>
  <c r="N48"/>
  <c r="L41" l="1"/>
  <c r="O41"/>
  <c r="O28"/>
  <c r="K45"/>
  <c r="K44"/>
  <c r="K43"/>
  <c r="L43" s="1"/>
  <c r="K42"/>
  <c r="M42" s="1"/>
  <c r="K40"/>
  <c r="M40" s="1"/>
  <c r="K39"/>
  <c r="O39" s="1"/>
  <c r="K38"/>
  <c r="O38" s="1"/>
  <c r="M35"/>
  <c r="O33"/>
  <c r="K32"/>
  <c r="M32" s="1"/>
  <c r="K31"/>
  <c r="O31" s="1"/>
  <c r="K30"/>
  <c r="O30" s="1"/>
  <c r="K29"/>
  <c r="M29" s="1"/>
  <c r="K27"/>
  <c r="M27" s="1"/>
  <c r="K26"/>
  <c r="O26" s="1"/>
  <c r="K25"/>
  <c r="O25" s="1"/>
  <c r="K24"/>
  <c r="K23"/>
  <c r="M23" s="1"/>
  <c r="K22"/>
  <c r="O22" s="1"/>
  <c r="K21"/>
  <c r="O21" s="1"/>
  <c r="K20"/>
  <c r="M20" s="1"/>
  <c r="K19"/>
  <c r="M19" s="1"/>
  <c r="K18"/>
  <c r="O18" s="1"/>
  <c r="K17"/>
  <c r="O17" s="1"/>
  <c r="K16"/>
  <c r="O16" s="1"/>
  <c r="K14"/>
  <c r="M14" s="1"/>
  <c r="K13"/>
  <c r="O13" s="1"/>
  <c r="K12"/>
  <c r="M11"/>
  <c r="O45" l="1"/>
  <c r="L45"/>
  <c r="O12"/>
  <c r="M12"/>
  <c r="M24"/>
  <c r="O24"/>
  <c r="O44"/>
  <c r="L44"/>
  <c r="L48" s="1"/>
  <c r="M16"/>
  <c r="M31"/>
  <c r="M39"/>
  <c r="O42"/>
  <c r="O40"/>
  <c r="M38"/>
  <c r="O35"/>
  <c r="O32"/>
  <c r="M30"/>
  <c r="O29"/>
  <c r="O27"/>
  <c r="M26"/>
  <c r="M25"/>
  <c r="O23"/>
  <c r="M22"/>
  <c r="M21"/>
  <c r="O20"/>
  <c r="O19"/>
  <c r="M18"/>
  <c r="M17"/>
  <c r="O14"/>
  <c r="M13"/>
  <c r="O11"/>
  <c r="O43"/>
  <c r="O48" l="1"/>
  <c r="O50" s="1"/>
  <c r="O52" s="1"/>
  <c r="M48"/>
</calcChain>
</file>

<file path=xl/sharedStrings.xml><?xml version="1.0" encoding="utf-8"?>
<sst xmlns="http://schemas.openxmlformats.org/spreadsheetml/2006/main" count="202" uniqueCount="99">
  <si>
    <r>
      <t xml:space="preserve"> Número: </t>
    </r>
    <r>
      <rPr>
        <sz val="13"/>
        <color rgb="FF000000"/>
        <rFont val="Calibri"/>
        <family val="2"/>
      </rPr>
      <t>1</t>
    </r>
  </si>
  <si>
    <r>
      <rPr>
        <sz val="12"/>
        <color rgb="FF000000"/>
        <rFont val="Calibri"/>
        <family val="2"/>
      </rPr>
      <t xml:space="preserve">Obra: </t>
    </r>
    <r>
      <rPr>
        <b/>
        <sz val="12"/>
        <color rgb="FF000000"/>
        <rFont val="Calibri"/>
        <family val="2"/>
      </rPr>
      <t>Instalação de câmeras no tribunal de justiça federal de tabatinga</t>
    </r>
  </si>
  <si>
    <t>Planilha Sintética c/ Mão de Obra, Material e Equipamento</t>
  </si>
  <si>
    <t>Item</t>
  </si>
  <si>
    <t>Tipo</t>
  </si>
  <si>
    <t>Banco</t>
  </si>
  <si>
    <t>Código</t>
  </si>
  <si>
    <t>Descrição</t>
  </si>
  <si>
    <t>Un.</t>
  </si>
  <si>
    <t>Qtd.</t>
  </si>
  <si>
    <t>Preço Total</t>
  </si>
  <si>
    <t>% Total</t>
  </si>
  <si>
    <t>MAT</t>
  </si>
  <si>
    <t>EQU</t>
  </si>
  <si>
    <t>M.O.</t>
  </si>
  <si>
    <t>Total</t>
  </si>
  <si>
    <t>EQ.</t>
  </si>
  <si>
    <t xml:space="preserve"> 1</t>
  </si>
  <si>
    <t>Insumo</t>
  </si>
  <si>
    <t>Próprio</t>
  </si>
  <si>
    <t>Câmera Speed Dome</t>
  </si>
  <si>
    <t>UN</t>
  </si>
  <si>
    <t xml:space="preserve"> 2</t>
  </si>
  <si>
    <t>Câmera IP externa</t>
  </si>
  <si>
    <t xml:space="preserve"> 3</t>
  </si>
  <si>
    <t>Câmera IP Interna</t>
  </si>
  <si>
    <t xml:space="preserve"> 4</t>
  </si>
  <si>
    <t>Câmera IP identificação de Placa Veicular</t>
  </si>
  <si>
    <t xml:space="preserve"> 5</t>
  </si>
  <si>
    <t>Câmera IP com Audio</t>
  </si>
  <si>
    <t xml:space="preserve"> 6</t>
  </si>
  <si>
    <t>NVR 16 CANAIS</t>
  </si>
  <si>
    <t xml:space="preserve"> 7</t>
  </si>
  <si>
    <t>HARD DISK HD 4TB</t>
  </si>
  <si>
    <t xml:space="preserve"> 8</t>
  </si>
  <si>
    <t>NOBREAK 1.2 KVA</t>
  </si>
  <si>
    <t xml:space="preserve"> 9</t>
  </si>
  <si>
    <t>NOBREAK 2.0KVA</t>
  </si>
  <si>
    <t xml:space="preserve"> 10</t>
  </si>
  <si>
    <t>MESA CONTROLADORA IP</t>
  </si>
  <si>
    <t xml:space="preserve"> 11</t>
  </si>
  <si>
    <t>SERVIDOR DE IMAGEM</t>
  </si>
  <si>
    <t xml:space="preserve"> 12</t>
  </si>
  <si>
    <t>CABO CAT5E</t>
  </si>
  <si>
    <t>CX</t>
  </si>
  <si>
    <t xml:space="preserve"> 13</t>
  </si>
  <si>
    <t>TV 65" POLEGADAS</t>
  </si>
  <si>
    <t xml:space="preserve"> 14</t>
  </si>
  <si>
    <t>MONITOR 19" POLEGADAS PARA RACK</t>
  </si>
  <si>
    <t xml:space="preserve"> 15</t>
  </si>
  <si>
    <t>SWITCH 08 PORTAS</t>
  </si>
  <si>
    <t xml:space="preserve"> 16</t>
  </si>
  <si>
    <t>ELETROCALHA</t>
  </si>
  <si>
    <t xml:space="preserve"> 17</t>
  </si>
  <si>
    <t>CANALETA PVC</t>
  </si>
  <si>
    <t xml:space="preserve"> 18</t>
  </si>
  <si>
    <t>PARAFUSO COM BUCHA S6</t>
  </si>
  <si>
    <t xml:space="preserve"> 19</t>
  </si>
  <si>
    <t>SUPORTE DE CHÃO PARA CÃMERA</t>
  </si>
  <si>
    <t xml:space="preserve"> 20</t>
  </si>
  <si>
    <t>RACK 42U</t>
  </si>
  <si>
    <t xml:space="preserve"> 21</t>
  </si>
  <si>
    <t>SELETOR DE VÍDEO</t>
  </si>
  <si>
    <t xml:space="preserve"> 22</t>
  </si>
  <si>
    <t>PATCH PANEL 24 PORTAS</t>
  </si>
  <si>
    <t xml:space="preserve"> 23</t>
  </si>
  <si>
    <t>MÃO DE OBRA</t>
  </si>
  <si>
    <t>H</t>
  </si>
  <si>
    <t xml:space="preserve"> 24</t>
  </si>
  <si>
    <t>Mobilização e desmobilização, passagens, hospedagem e alimentação</t>
  </si>
  <si>
    <t>M</t>
  </si>
  <si>
    <t xml:space="preserve"> 25</t>
  </si>
  <si>
    <t>Repetidor de Imagem Desktop</t>
  </si>
  <si>
    <t xml:space="preserve"> 26</t>
  </si>
  <si>
    <t>Cabo HDMI  5 metros</t>
  </si>
  <si>
    <t xml:space="preserve"> 27</t>
  </si>
  <si>
    <t>Controle de Acesso de Veículos</t>
  </si>
  <si>
    <t xml:space="preserve"> 28</t>
  </si>
  <si>
    <t>Patch Cord categoria do cabo de rede</t>
  </si>
  <si>
    <t xml:space="preserve"> 29</t>
  </si>
  <si>
    <t>Conector P4 macho</t>
  </si>
  <si>
    <t xml:space="preserve"> 30</t>
  </si>
  <si>
    <t>Caixa Organizadora e Passagem de cabo para CFTV</t>
  </si>
  <si>
    <t xml:space="preserve"> 31</t>
  </si>
  <si>
    <t>Guia Cabo 1U modelo altura largura 1u 0,08 metros 600 milímetros</t>
  </si>
  <si>
    <t xml:space="preserve"> 32</t>
  </si>
  <si>
    <t>Eletrodutos 3 metros tubo rosca 3/4"</t>
  </si>
  <si>
    <t xml:space="preserve"> 33</t>
  </si>
  <si>
    <t>Joelho cotovelo com janela 3/4"</t>
  </si>
  <si>
    <t xml:space="preserve"> 34</t>
  </si>
  <si>
    <t>Caixa condulete com tampa sega</t>
  </si>
  <si>
    <t xml:space="preserve"> 35</t>
  </si>
  <si>
    <t>Abraçadeira para tubo 3/4"</t>
  </si>
  <si>
    <t>Total sem BDI</t>
  </si>
  <si>
    <t>Total do BDI</t>
  </si>
  <si>
    <t>Preço Unit. sem BDI</t>
  </si>
  <si>
    <t>Data: 18/10/2022</t>
  </si>
  <si>
    <r>
      <t xml:space="preserve">BDI Padrão: </t>
    </r>
    <r>
      <rPr>
        <b/>
        <sz val="13"/>
        <color rgb="FF000000"/>
        <rFont val="Calibri"/>
        <family val="2"/>
      </rPr>
      <t>28%</t>
    </r>
  </si>
  <si>
    <t>Manaus, 19 de outubro de 2022.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</si>
</sst>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9">
    <font>
      <sz val="11"/>
      <color rgb="FF000000"/>
      <name val="Calibri"/>
    </font>
    <font>
      <sz val="13"/>
      <color rgb="FF000000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0" fillId="3" borderId="9" xfId="0" applyFill="1" applyBorder="1" applyAlignment="1">
      <alignment horizontal="center"/>
    </xf>
    <xf numFmtId="10" fontId="0" fillId="3" borderId="9" xfId="0" applyNumberFormat="1" applyFill="1" applyBorder="1" applyAlignment="1">
      <alignment horizontal="center"/>
    </xf>
    <xf numFmtId="10" fontId="4" fillId="0" borderId="0" xfId="0" applyNumberFormat="1" applyFont="1"/>
    <xf numFmtId="4" fontId="0" fillId="3" borderId="9" xfId="0" applyNumberFormat="1" applyFill="1" applyBorder="1" applyAlignment="1">
      <alignment horizontal="center"/>
    </xf>
    <xf numFmtId="4" fontId="0" fillId="0" borderId="0" xfId="0" applyNumberFormat="1"/>
    <xf numFmtId="4" fontId="4" fillId="0" borderId="0" xfId="0" applyNumberFormat="1" applyFont="1"/>
    <xf numFmtId="0" fontId="0" fillId="0" borderId="0" xfId="0" applyAlignment="1">
      <alignment wrapText="1"/>
    </xf>
    <xf numFmtId="9" fontId="0" fillId="0" borderId="0" xfId="0" applyNumberFormat="1" applyFill="1"/>
    <xf numFmtId="164" fontId="0" fillId="0" borderId="0" xfId="1" applyFont="1" applyFill="1"/>
    <xf numFmtId="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10" fontId="0" fillId="0" borderId="0" xfId="0" applyNumberFormat="1" applyFill="1"/>
    <xf numFmtId="0" fontId="0" fillId="0" borderId="0" xfId="0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 wrapText="1"/>
    </xf>
    <xf numFmtId="0" fontId="2" fillId="2" borderId="0" xfId="0" applyFont="1" applyFill="1"/>
  </cellXfs>
  <cellStyles count="2">
    <cellStyle name="Moeda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54428</xdr:rowOff>
    </xdr:from>
    <xdr:to>
      <xdr:col>4</xdr:col>
      <xdr:colOff>492577</xdr:colOff>
      <xdr:row>0</xdr:row>
      <xdr:rowOff>1148848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23AC5762-24C6-4D20-8586-561D95C9C99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33503"/>
        <a:stretch/>
      </xdr:blipFill>
      <xdr:spPr bwMode="auto">
        <a:xfrm>
          <a:off x="842926" y="54428"/>
          <a:ext cx="3046065" cy="10985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4</xdr:col>
      <xdr:colOff>3156714</xdr:colOff>
      <xdr:row>53</xdr:row>
      <xdr:rowOff>141082</xdr:rowOff>
    </xdr:from>
    <xdr:to>
      <xdr:col>7</xdr:col>
      <xdr:colOff>377060</xdr:colOff>
      <xdr:row>59</xdr:row>
      <xdr:rowOff>75554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E86AA55D-89AF-41B9-A14E-C42A4BF4E50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53128" y="12323056"/>
          <a:ext cx="2647090" cy="106243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1967665</xdr:colOff>
      <xdr:row>0</xdr:row>
      <xdr:rowOff>13606</xdr:rowOff>
    </xdr:from>
    <xdr:to>
      <xdr:col>10</xdr:col>
      <xdr:colOff>857251</xdr:colOff>
      <xdr:row>0</xdr:row>
      <xdr:rowOff>1174749</xdr:rowOff>
    </xdr:to>
    <xdr:sp macro="" textlink="">
      <xdr:nvSpPr>
        <xdr:cNvPr id="3" name="CaixaDeTexto 2"/>
        <xdr:cNvSpPr txBox="1"/>
      </xdr:nvSpPr>
      <xdr:spPr>
        <a:xfrm>
          <a:off x="5380790" y="13606"/>
          <a:ext cx="7065211" cy="1161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/>
            <a:t>ANDRE</a:t>
          </a:r>
          <a:r>
            <a:rPr lang="pt-BR" sz="2000" baseline="0"/>
            <a:t> LIMA DE SOUZA EIRELI-EPP</a:t>
          </a:r>
        </a:p>
        <a:p>
          <a:pPr algn="ctr"/>
          <a:r>
            <a:rPr lang="pt-BR" sz="2000" baseline="0"/>
            <a:t>CNPJ 10.720.502/0001-40</a:t>
          </a:r>
        </a:p>
        <a:p>
          <a:pPr algn="ctr"/>
          <a:r>
            <a:rPr lang="pt-BR" sz="2000" baseline="0"/>
            <a:t>Avenida Ayrão, 1230, Praça 14 de Janeiro, Manaus, Amazonas</a:t>
          </a:r>
          <a:endParaRPr lang="pt-BR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tabSelected="1" zoomScale="73" zoomScaleNormal="73" workbookViewId="0">
      <pane ySplit="10" topLeftCell="A11" activePane="bottomLeft" state="frozen"/>
      <selection pane="bottomLeft" activeCell="J48" sqref="J48"/>
    </sheetView>
  </sheetViews>
  <sheetFormatPr defaultRowHeight="15"/>
  <cols>
    <col min="1" max="1" width="12" customWidth="1"/>
    <col min="2" max="4" width="13" customWidth="1"/>
    <col min="5" max="5" width="61.42578125" customWidth="1"/>
    <col min="6" max="7" width="10" customWidth="1"/>
    <col min="8" max="9" width="13" customWidth="1"/>
    <col min="10" max="13" width="15" customWidth="1"/>
    <col min="14" max="14" width="20" bestFit="1" customWidth="1"/>
    <col min="15" max="15" width="15" customWidth="1"/>
    <col min="16" max="16" width="11.5703125" bestFit="1" customWidth="1"/>
    <col min="19" max="19" width="16.42578125" bestFit="1" customWidth="1"/>
  </cols>
  <sheetData>
    <row r="1" spans="1:16" ht="101.25" customHeight="1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6" ht="5.099999999999999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8" t="s">
        <v>0</v>
      </c>
      <c r="B3" s="3"/>
      <c r="C3" s="3"/>
      <c r="D3" s="3"/>
      <c r="E3" s="10"/>
      <c r="F3" s="3"/>
      <c r="G3" s="3"/>
      <c r="H3" s="3" t="s">
        <v>97</v>
      </c>
      <c r="I3" s="3"/>
      <c r="J3" s="3"/>
      <c r="K3" s="3"/>
      <c r="L3" s="3"/>
      <c r="M3" s="3"/>
      <c r="N3" s="3"/>
      <c r="O3" s="3"/>
      <c r="P3" s="5"/>
    </row>
    <row r="4" spans="1:16" ht="60" customHeight="1">
      <c r="A4" s="32" t="s">
        <v>96</v>
      </c>
      <c r="B4" s="33"/>
      <c r="C4" s="33"/>
      <c r="D4" s="1"/>
      <c r="E4" s="12" t="s">
        <v>1</v>
      </c>
      <c r="F4" s="1"/>
      <c r="G4" s="1"/>
      <c r="H4" s="1"/>
      <c r="I4" s="1"/>
      <c r="J4" s="1"/>
      <c r="K4" s="1"/>
      <c r="L4" s="1"/>
      <c r="M4" s="1"/>
      <c r="N4" s="1"/>
      <c r="O4" s="1"/>
      <c r="P4" s="6"/>
    </row>
    <row r="5" spans="1:16" ht="17.100000000000001" customHeight="1">
      <c r="A5" s="9"/>
      <c r="B5" s="1"/>
      <c r="C5" s="1"/>
      <c r="D5" s="1"/>
      <c r="E5" s="11"/>
      <c r="F5" s="1"/>
      <c r="G5" s="1"/>
      <c r="H5" s="1"/>
      <c r="I5" s="1"/>
      <c r="J5" s="1"/>
      <c r="K5" s="1"/>
      <c r="L5" s="1"/>
      <c r="M5" s="1"/>
      <c r="N5" s="1"/>
      <c r="O5" s="1"/>
      <c r="P5" s="6"/>
    </row>
    <row r="6" spans="1:16" ht="20.100000000000001" customHeight="1">
      <c r="A6" s="9"/>
      <c r="B6" s="1"/>
      <c r="C6" s="1"/>
      <c r="D6" s="1"/>
      <c r="E6" s="13" t="s">
        <v>2</v>
      </c>
      <c r="F6" s="1"/>
      <c r="G6" s="1"/>
      <c r="H6" s="1"/>
      <c r="I6" s="1"/>
      <c r="J6" s="1"/>
      <c r="K6" s="1"/>
      <c r="L6" s="1"/>
      <c r="M6" s="1"/>
      <c r="N6" s="1"/>
      <c r="O6" s="1"/>
      <c r="P6" s="6"/>
    </row>
    <row r="7" spans="1:16">
      <c r="A7" s="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7"/>
    </row>
    <row r="8" spans="1:16" ht="8.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0.100000000000001" customHeight="1">
      <c r="A9" s="28" t="s">
        <v>3</v>
      </c>
      <c r="B9" s="28" t="s">
        <v>4</v>
      </c>
      <c r="C9" s="28" t="s">
        <v>5</v>
      </c>
      <c r="D9" s="28" t="s">
        <v>6</v>
      </c>
      <c r="E9" s="28" t="s">
        <v>7</v>
      </c>
      <c r="F9" s="28" t="s">
        <v>8</v>
      </c>
      <c r="G9" s="28" t="s">
        <v>9</v>
      </c>
      <c r="H9" s="31" t="s">
        <v>95</v>
      </c>
      <c r="I9" s="30"/>
      <c r="J9" s="30"/>
      <c r="K9" s="30"/>
      <c r="L9" s="30" t="s">
        <v>10</v>
      </c>
      <c r="M9" s="30"/>
      <c r="N9" s="30"/>
      <c r="O9" s="30"/>
      <c r="P9" s="14" t="s">
        <v>11</v>
      </c>
    </row>
    <row r="10" spans="1:16">
      <c r="A10" s="30"/>
      <c r="B10" s="30"/>
      <c r="C10" s="30"/>
      <c r="D10" s="30"/>
      <c r="E10" s="29"/>
      <c r="F10" s="30"/>
      <c r="G10" s="30"/>
      <c r="H10" s="17" t="s">
        <v>12</v>
      </c>
      <c r="I10" s="17" t="s">
        <v>13</v>
      </c>
      <c r="J10" s="17" t="s">
        <v>14</v>
      </c>
      <c r="K10" s="17" t="s">
        <v>15</v>
      </c>
      <c r="L10" s="17" t="s">
        <v>12</v>
      </c>
      <c r="M10" s="17" t="s">
        <v>16</v>
      </c>
      <c r="N10" s="17" t="s">
        <v>14</v>
      </c>
      <c r="O10" s="17" t="s">
        <v>15</v>
      </c>
      <c r="P10" s="15"/>
    </row>
    <row r="11" spans="1:16" s="24" customFormat="1">
      <c r="A11" s="24" t="s">
        <v>17</v>
      </c>
      <c r="B11" s="24" t="s">
        <v>18</v>
      </c>
      <c r="C11" s="24" t="s">
        <v>19</v>
      </c>
      <c r="D11" s="24">
        <v>2</v>
      </c>
      <c r="E11" s="25" t="s">
        <v>20</v>
      </c>
      <c r="F11" s="24" t="s">
        <v>21</v>
      </c>
      <c r="G11" s="24">
        <v>2</v>
      </c>
      <c r="H11" s="23">
        <v>0</v>
      </c>
      <c r="I11" s="23">
        <v>16766.41</v>
      </c>
      <c r="J11" s="23">
        <v>0</v>
      </c>
      <c r="K11" s="23">
        <f>SUM(G11*I11)</f>
        <v>33532.82</v>
      </c>
      <c r="L11" s="23">
        <v>0</v>
      </c>
      <c r="M11" s="23">
        <f>K11</f>
        <v>33532.82</v>
      </c>
      <c r="N11" s="23">
        <v>0</v>
      </c>
      <c r="O11" s="23">
        <f>K11</f>
        <v>33532.82</v>
      </c>
      <c r="P11" s="26">
        <v>8.3206285858785006E-2</v>
      </c>
    </row>
    <row r="12" spans="1:16" s="24" customFormat="1">
      <c r="A12" s="24" t="s">
        <v>22</v>
      </c>
      <c r="B12" s="24" t="s">
        <v>18</v>
      </c>
      <c r="C12" s="24" t="s">
        <v>19</v>
      </c>
      <c r="D12" s="24">
        <v>3</v>
      </c>
      <c r="E12" s="25" t="s">
        <v>23</v>
      </c>
      <c r="F12" s="24" t="s">
        <v>21</v>
      </c>
      <c r="G12" s="24">
        <v>15</v>
      </c>
      <c r="H12" s="23">
        <v>0</v>
      </c>
      <c r="I12" s="23">
        <v>1109.93</v>
      </c>
      <c r="J12" s="23">
        <v>0</v>
      </c>
      <c r="K12" s="23">
        <f t="shared" ref="K12:K42" si="0">SUM(G12*I12)</f>
        <v>16648.95</v>
      </c>
      <c r="L12" s="23">
        <v>0</v>
      </c>
      <c r="M12" s="23">
        <f>K12</f>
        <v>16648.95</v>
      </c>
      <c r="N12" s="23">
        <v>0</v>
      </c>
      <c r="O12" s="23">
        <f>K12</f>
        <v>16648.95</v>
      </c>
      <c r="P12" s="26">
        <v>5.0199465338601999E-2</v>
      </c>
    </row>
    <row r="13" spans="1:16" s="24" customFormat="1">
      <c r="A13" s="24" t="s">
        <v>24</v>
      </c>
      <c r="B13" s="24" t="s">
        <v>18</v>
      </c>
      <c r="C13" s="24" t="s">
        <v>19</v>
      </c>
      <c r="D13" s="24">
        <v>4</v>
      </c>
      <c r="E13" s="25" t="s">
        <v>25</v>
      </c>
      <c r="F13" s="24" t="s">
        <v>21</v>
      </c>
      <c r="G13" s="24">
        <v>19</v>
      </c>
      <c r="H13" s="23">
        <v>0</v>
      </c>
      <c r="I13" s="23">
        <v>831.61</v>
      </c>
      <c r="J13" s="23">
        <v>0</v>
      </c>
      <c r="K13" s="23">
        <f t="shared" si="0"/>
        <v>15800.59</v>
      </c>
      <c r="L13" s="23">
        <v>0</v>
      </c>
      <c r="M13" s="23">
        <f t="shared" ref="M13:M42" si="1">K13</f>
        <v>15800.59</v>
      </c>
      <c r="N13" s="23">
        <v>0</v>
      </c>
      <c r="O13" s="23">
        <f t="shared" ref="O13:O45" si="2">K13</f>
        <v>15800.59</v>
      </c>
      <c r="P13" s="26">
        <v>4.6812673597053003E-2</v>
      </c>
    </row>
    <row r="14" spans="1:16" s="24" customFormat="1">
      <c r="A14" s="24" t="s">
        <v>26</v>
      </c>
      <c r="B14" s="24" t="s">
        <v>18</v>
      </c>
      <c r="C14" s="24" t="s">
        <v>19</v>
      </c>
      <c r="D14" s="24">
        <v>5</v>
      </c>
      <c r="E14" s="25" t="s">
        <v>27</v>
      </c>
      <c r="F14" s="24" t="s">
        <v>21</v>
      </c>
      <c r="G14" s="24">
        <v>1</v>
      </c>
      <c r="H14" s="23">
        <v>0</v>
      </c>
      <c r="I14" s="23">
        <v>4023.94</v>
      </c>
      <c r="J14" s="23">
        <v>0</v>
      </c>
      <c r="K14" s="23">
        <f t="shared" si="0"/>
        <v>4023.94</v>
      </c>
      <c r="L14" s="23">
        <v>0</v>
      </c>
      <c r="M14" s="23">
        <f t="shared" si="1"/>
        <v>4023.94</v>
      </c>
      <c r="N14" s="23">
        <v>0</v>
      </c>
      <c r="O14" s="23">
        <f t="shared" si="2"/>
        <v>4023.94</v>
      </c>
      <c r="P14" s="26">
        <v>4.1455452602051001E-3</v>
      </c>
    </row>
    <row r="15" spans="1:16" s="24" customFormat="1">
      <c r="A15" s="24" t="s">
        <v>28</v>
      </c>
      <c r="B15" s="24" t="s">
        <v>18</v>
      </c>
      <c r="C15" s="24" t="s">
        <v>19</v>
      </c>
      <c r="D15" s="24">
        <v>6</v>
      </c>
      <c r="E15" s="25" t="s">
        <v>29</v>
      </c>
      <c r="F15" s="24" t="s">
        <v>21</v>
      </c>
      <c r="G15" s="24">
        <v>3</v>
      </c>
      <c r="H15" s="23">
        <v>0</v>
      </c>
      <c r="I15" s="23">
        <v>2347.29</v>
      </c>
      <c r="J15" s="23">
        <v>0</v>
      </c>
      <c r="K15" s="23">
        <f t="shared" si="0"/>
        <v>7041.87</v>
      </c>
      <c r="L15" s="23">
        <v>0</v>
      </c>
      <c r="M15" s="23">
        <f>K15</f>
        <v>7041.87</v>
      </c>
      <c r="N15" s="23">
        <v>0</v>
      </c>
      <c r="O15" s="23">
        <f>K15</f>
        <v>7041.87</v>
      </c>
      <c r="P15" s="26">
        <v>1.2134531267726E-2</v>
      </c>
    </row>
    <row r="16" spans="1:16" s="24" customFormat="1">
      <c r="A16" s="24" t="s">
        <v>30</v>
      </c>
      <c r="B16" s="24" t="s">
        <v>18</v>
      </c>
      <c r="C16" s="24" t="s">
        <v>19</v>
      </c>
      <c r="D16" s="24">
        <v>7</v>
      </c>
      <c r="E16" s="25" t="s">
        <v>31</v>
      </c>
      <c r="F16" s="24" t="s">
        <v>21</v>
      </c>
      <c r="G16" s="24">
        <v>3</v>
      </c>
      <c r="H16" s="23">
        <v>0</v>
      </c>
      <c r="I16" s="23">
        <v>10059.84</v>
      </c>
      <c r="J16" s="23">
        <v>0</v>
      </c>
      <c r="K16" s="23">
        <f t="shared" si="0"/>
        <v>30179.52</v>
      </c>
      <c r="L16" s="23">
        <v>0</v>
      </c>
      <c r="M16" s="23">
        <f t="shared" si="1"/>
        <v>30179.52</v>
      </c>
      <c r="N16" s="23">
        <v>0</v>
      </c>
      <c r="O16" s="23">
        <f t="shared" si="2"/>
        <v>30179.52</v>
      </c>
      <c r="P16" s="26">
        <v>5.1458468695500997E-2</v>
      </c>
    </row>
    <row r="17" spans="1:16" s="24" customFormat="1">
      <c r="A17" s="24" t="s">
        <v>32</v>
      </c>
      <c r="B17" s="24" t="s">
        <v>18</v>
      </c>
      <c r="C17" s="24" t="s">
        <v>19</v>
      </c>
      <c r="D17" s="24">
        <v>8</v>
      </c>
      <c r="E17" s="25" t="s">
        <v>33</v>
      </c>
      <c r="F17" s="24" t="s">
        <v>21</v>
      </c>
      <c r="G17" s="24">
        <v>3</v>
      </c>
      <c r="H17" s="23">
        <v>0</v>
      </c>
      <c r="I17" s="23">
        <v>3017.93</v>
      </c>
      <c r="J17" s="23">
        <v>0</v>
      </c>
      <c r="K17" s="23">
        <f t="shared" si="0"/>
        <v>9053.7899999999991</v>
      </c>
      <c r="L17" s="23">
        <v>0</v>
      </c>
      <c r="M17" s="23">
        <f t="shared" si="1"/>
        <v>9053.7899999999991</v>
      </c>
      <c r="N17" s="23">
        <v>0</v>
      </c>
      <c r="O17" s="23">
        <f t="shared" si="2"/>
        <v>9053.7899999999991</v>
      </c>
      <c r="P17" s="26">
        <v>2.6182391117085001E-2</v>
      </c>
    </row>
    <row r="18" spans="1:16" s="24" customFormat="1">
      <c r="A18" s="24" t="s">
        <v>34</v>
      </c>
      <c r="B18" s="24" t="s">
        <v>18</v>
      </c>
      <c r="C18" s="24" t="s">
        <v>19</v>
      </c>
      <c r="D18" s="24">
        <v>9</v>
      </c>
      <c r="E18" s="25" t="s">
        <v>35</v>
      </c>
      <c r="F18" s="24" t="s">
        <v>21</v>
      </c>
      <c r="G18" s="24">
        <v>1</v>
      </c>
      <c r="H18" s="23">
        <v>0</v>
      </c>
      <c r="I18" s="23">
        <v>1676.62</v>
      </c>
      <c r="J18" s="23">
        <v>0</v>
      </c>
      <c r="K18" s="23">
        <f t="shared" si="0"/>
        <v>1676.62</v>
      </c>
      <c r="L18" s="23">
        <v>0</v>
      </c>
      <c r="M18" s="23">
        <f t="shared" si="1"/>
        <v>1676.62</v>
      </c>
      <c r="N18" s="23">
        <v>0</v>
      </c>
      <c r="O18" s="23">
        <f t="shared" si="2"/>
        <v>1676.62</v>
      </c>
      <c r="P18" s="26">
        <v>5.3707468958123002E-3</v>
      </c>
    </row>
    <row r="19" spans="1:16" s="24" customFormat="1">
      <c r="A19" s="24" t="s">
        <v>36</v>
      </c>
      <c r="B19" s="24" t="s">
        <v>18</v>
      </c>
      <c r="C19" s="24" t="s">
        <v>19</v>
      </c>
      <c r="D19" s="24">
        <v>10</v>
      </c>
      <c r="E19" s="25" t="s">
        <v>37</v>
      </c>
      <c r="F19" s="24" t="s">
        <v>21</v>
      </c>
      <c r="G19" s="24">
        <v>1</v>
      </c>
      <c r="H19" s="23">
        <v>0</v>
      </c>
      <c r="I19" s="23">
        <v>3017.93</v>
      </c>
      <c r="J19" s="23">
        <v>0</v>
      </c>
      <c r="K19" s="23">
        <f t="shared" si="0"/>
        <v>3017.93</v>
      </c>
      <c r="L19" s="23">
        <v>0</v>
      </c>
      <c r="M19" s="23">
        <f t="shared" si="1"/>
        <v>3017.93</v>
      </c>
      <c r="N19" s="23">
        <v>0</v>
      </c>
      <c r="O19" s="23">
        <f t="shared" si="2"/>
        <v>3017.93</v>
      </c>
      <c r="P19" s="26">
        <v>1.0070150429647999E-2</v>
      </c>
    </row>
    <row r="20" spans="1:16" s="24" customFormat="1">
      <c r="A20" s="24" t="s">
        <v>38</v>
      </c>
      <c r="B20" s="24" t="s">
        <v>18</v>
      </c>
      <c r="C20" s="24" t="s">
        <v>19</v>
      </c>
      <c r="D20" s="24">
        <v>11</v>
      </c>
      <c r="E20" s="25" t="s">
        <v>39</v>
      </c>
      <c r="F20" s="24" t="s">
        <v>21</v>
      </c>
      <c r="G20" s="24">
        <v>1</v>
      </c>
      <c r="H20" s="23">
        <v>0</v>
      </c>
      <c r="I20" s="23">
        <v>8487.16</v>
      </c>
      <c r="J20" s="23">
        <v>0</v>
      </c>
      <c r="K20" s="23">
        <f t="shared" si="0"/>
        <v>8487.16</v>
      </c>
      <c r="L20" s="23">
        <v>0</v>
      </c>
      <c r="M20" s="23">
        <f t="shared" si="1"/>
        <v>8487.16</v>
      </c>
      <c r="N20" s="23">
        <v>0</v>
      </c>
      <c r="O20" s="23">
        <f t="shared" si="2"/>
        <v>8487.16</v>
      </c>
      <c r="P20" s="26">
        <v>2.5276077578416999E-2</v>
      </c>
    </row>
    <row r="21" spans="1:16" s="24" customFormat="1">
      <c r="A21" s="24" t="s">
        <v>40</v>
      </c>
      <c r="B21" s="24" t="s">
        <v>18</v>
      </c>
      <c r="C21" s="24" t="s">
        <v>19</v>
      </c>
      <c r="D21" s="24">
        <v>12</v>
      </c>
      <c r="E21" s="25" t="s">
        <v>41</v>
      </c>
      <c r="F21" s="24" t="s">
        <v>21</v>
      </c>
      <c r="G21" s="24">
        <v>1</v>
      </c>
      <c r="H21" s="23">
        <v>0</v>
      </c>
      <c r="I21" s="23">
        <v>16766.41</v>
      </c>
      <c r="J21" s="23">
        <v>0</v>
      </c>
      <c r="K21" s="23">
        <f t="shared" si="0"/>
        <v>16766.41</v>
      </c>
      <c r="L21" s="23">
        <v>0</v>
      </c>
      <c r="M21" s="23">
        <f t="shared" si="1"/>
        <v>16766.41</v>
      </c>
      <c r="N21" s="23">
        <v>0</v>
      </c>
      <c r="O21" s="23">
        <f t="shared" si="2"/>
        <v>16766.41</v>
      </c>
      <c r="P21" s="26">
        <v>4.0280601718591998E-2</v>
      </c>
    </row>
    <row r="22" spans="1:16" s="24" customFormat="1">
      <c r="A22" s="24" t="s">
        <v>42</v>
      </c>
      <c r="B22" s="24" t="s">
        <v>18</v>
      </c>
      <c r="C22" s="24" t="s">
        <v>19</v>
      </c>
      <c r="D22" s="24">
        <v>13</v>
      </c>
      <c r="E22" s="25" t="s">
        <v>43</v>
      </c>
      <c r="F22" s="24" t="s">
        <v>44</v>
      </c>
      <c r="G22" s="24">
        <v>15</v>
      </c>
      <c r="H22" s="23">
        <v>0</v>
      </c>
      <c r="I22" s="23">
        <v>1005.98</v>
      </c>
      <c r="J22" s="23">
        <v>0</v>
      </c>
      <c r="K22" s="23">
        <f t="shared" si="0"/>
        <v>15089.7</v>
      </c>
      <c r="L22" s="23">
        <v>0</v>
      </c>
      <c r="M22" s="23">
        <f t="shared" si="1"/>
        <v>15089.7</v>
      </c>
      <c r="N22" s="23">
        <v>0</v>
      </c>
      <c r="O22" s="23">
        <f t="shared" si="2"/>
        <v>15089.7</v>
      </c>
      <c r="P22" s="26">
        <v>3.9273586675626998E-2</v>
      </c>
    </row>
    <row r="23" spans="1:16" s="24" customFormat="1">
      <c r="A23" s="24" t="s">
        <v>45</v>
      </c>
      <c r="B23" s="24" t="s">
        <v>18</v>
      </c>
      <c r="C23" s="24" t="s">
        <v>19</v>
      </c>
      <c r="D23" s="24">
        <v>14</v>
      </c>
      <c r="E23" s="25" t="s">
        <v>46</v>
      </c>
      <c r="F23" s="24" t="s">
        <v>21</v>
      </c>
      <c r="G23" s="24">
        <v>4</v>
      </c>
      <c r="H23" s="23">
        <v>0</v>
      </c>
      <c r="I23" s="23">
        <v>5804.53</v>
      </c>
      <c r="J23" s="23">
        <v>0</v>
      </c>
      <c r="K23" s="23">
        <f t="shared" si="0"/>
        <v>23218.12</v>
      </c>
      <c r="L23" s="23">
        <v>0</v>
      </c>
      <c r="M23" s="23">
        <f t="shared" si="1"/>
        <v>23218.12</v>
      </c>
      <c r="N23" s="23">
        <v>0</v>
      </c>
      <c r="O23" s="23">
        <f t="shared" si="2"/>
        <v>23218.12</v>
      </c>
      <c r="P23" s="26">
        <v>0.11412837153601001</v>
      </c>
    </row>
    <row r="24" spans="1:16" s="24" customFormat="1">
      <c r="A24" s="24" t="s">
        <v>47</v>
      </c>
      <c r="B24" s="24" t="s">
        <v>18</v>
      </c>
      <c r="C24" s="24" t="s">
        <v>19</v>
      </c>
      <c r="D24" s="24">
        <v>15</v>
      </c>
      <c r="E24" s="25" t="s">
        <v>48</v>
      </c>
      <c r="F24" s="24" t="s">
        <v>21</v>
      </c>
      <c r="G24" s="24">
        <v>1</v>
      </c>
      <c r="H24" s="23">
        <v>0</v>
      </c>
      <c r="I24" s="23">
        <v>689.44</v>
      </c>
      <c r="J24" s="23">
        <v>0</v>
      </c>
      <c r="K24" s="23">
        <f t="shared" si="0"/>
        <v>689.44</v>
      </c>
      <c r="L24" s="23">
        <v>0</v>
      </c>
      <c r="M24" s="23">
        <f t="shared" si="1"/>
        <v>689.44</v>
      </c>
      <c r="N24" s="23">
        <v>0</v>
      </c>
      <c r="O24" s="23">
        <f t="shared" si="2"/>
        <v>689.44</v>
      </c>
      <c r="P24" s="26">
        <v>3.1888809693884999E-3</v>
      </c>
    </row>
    <row r="25" spans="1:16" s="24" customFormat="1">
      <c r="A25" s="24" t="s">
        <v>49</v>
      </c>
      <c r="B25" s="24" t="s">
        <v>18</v>
      </c>
      <c r="C25" s="24" t="s">
        <v>19</v>
      </c>
      <c r="D25" s="24">
        <v>16</v>
      </c>
      <c r="E25" s="25" t="s">
        <v>50</v>
      </c>
      <c r="F25" s="24" t="s">
        <v>21</v>
      </c>
      <c r="G25" s="24">
        <v>1</v>
      </c>
      <c r="H25" s="23">
        <v>0</v>
      </c>
      <c r="I25" s="23">
        <v>602.25</v>
      </c>
      <c r="J25" s="23">
        <v>0</v>
      </c>
      <c r="K25" s="23">
        <f t="shared" si="0"/>
        <v>602.25</v>
      </c>
      <c r="L25" s="23">
        <v>0</v>
      </c>
      <c r="M25" s="23">
        <f t="shared" si="1"/>
        <v>602.25</v>
      </c>
      <c r="N25" s="23">
        <v>0</v>
      </c>
      <c r="O25" s="23">
        <f t="shared" si="2"/>
        <v>602.25</v>
      </c>
      <c r="P25" s="26">
        <v>1.5105225644472E-3</v>
      </c>
    </row>
    <row r="26" spans="1:16" s="24" customFormat="1">
      <c r="A26" s="24" t="s">
        <v>51</v>
      </c>
      <c r="B26" s="24" t="s">
        <v>18</v>
      </c>
      <c r="C26" s="24" t="s">
        <v>19</v>
      </c>
      <c r="D26" s="24">
        <v>17</v>
      </c>
      <c r="E26" s="25" t="s">
        <v>52</v>
      </c>
      <c r="F26" s="24" t="s">
        <v>21</v>
      </c>
      <c r="G26" s="24">
        <v>200</v>
      </c>
      <c r="H26" s="23">
        <v>0</v>
      </c>
      <c r="I26" s="23">
        <v>105.97</v>
      </c>
      <c r="J26" s="23">
        <v>0</v>
      </c>
      <c r="K26" s="23">
        <f t="shared" si="0"/>
        <v>21194</v>
      </c>
      <c r="L26" s="23">
        <v>0</v>
      </c>
      <c r="M26" s="23">
        <f t="shared" si="1"/>
        <v>21194</v>
      </c>
      <c r="N26" s="23">
        <v>0</v>
      </c>
      <c r="O26" s="23">
        <f t="shared" si="2"/>
        <v>21194</v>
      </c>
      <c r="P26" s="26">
        <v>8.3917920247066999E-2</v>
      </c>
    </row>
    <row r="27" spans="1:16" s="24" customFormat="1">
      <c r="A27" s="24" t="s">
        <v>53</v>
      </c>
      <c r="B27" s="24" t="s">
        <v>18</v>
      </c>
      <c r="C27" s="24" t="s">
        <v>19</v>
      </c>
      <c r="D27" s="24">
        <v>18</v>
      </c>
      <c r="E27" s="25" t="s">
        <v>54</v>
      </c>
      <c r="F27" s="24" t="s">
        <v>21</v>
      </c>
      <c r="G27" s="24">
        <v>50</v>
      </c>
      <c r="H27" s="23">
        <v>0</v>
      </c>
      <c r="I27" s="23">
        <v>21.46</v>
      </c>
      <c r="J27" s="23">
        <v>0</v>
      </c>
      <c r="K27" s="23">
        <f t="shared" si="0"/>
        <v>1073</v>
      </c>
      <c r="L27" s="23">
        <v>0</v>
      </c>
      <c r="M27" s="23">
        <f t="shared" si="1"/>
        <v>1073</v>
      </c>
      <c r="N27" s="23">
        <v>0</v>
      </c>
      <c r="O27" s="23">
        <f t="shared" si="2"/>
        <v>1073</v>
      </c>
      <c r="P27" s="26">
        <v>3.3554137365869002E-3</v>
      </c>
    </row>
    <row r="28" spans="1:16" s="24" customFormat="1">
      <c r="A28" s="24" t="s">
        <v>55</v>
      </c>
      <c r="B28" s="24" t="s">
        <v>18</v>
      </c>
      <c r="C28" s="24" t="s">
        <v>19</v>
      </c>
      <c r="D28" s="24">
        <v>19</v>
      </c>
      <c r="E28" s="25" t="s">
        <v>56</v>
      </c>
      <c r="F28" s="24" t="s">
        <v>21</v>
      </c>
      <c r="G28" s="24">
        <v>500</v>
      </c>
      <c r="H28" s="23">
        <v>1.99</v>
      </c>
      <c r="I28" s="23"/>
      <c r="J28" s="23">
        <v>0</v>
      </c>
      <c r="K28" s="23">
        <f>SUM(G28*H28)</f>
        <v>995</v>
      </c>
      <c r="L28" s="23">
        <f>K28</f>
        <v>995</v>
      </c>
      <c r="M28" s="23"/>
      <c r="N28" s="23">
        <v>0</v>
      </c>
      <c r="O28" s="23">
        <f t="shared" si="2"/>
        <v>995</v>
      </c>
      <c r="P28" s="26">
        <v>3.3488983701080999E-3</v>
      </c>
    </row>
    <row r="29" spans="1:16" s="24" customFormat="1">
      <c r="A29" s="24" t="s">
        <v>57</v>
      </c>
      <c r="B29" s="24" t="s">
        <v>18</v>
      </c>
      <c r="C29" s="24" t="s">
        <v>19</v>
      </c>
      <c r="D29" s="24">
        <v>20</v>
      </c>
      <c r="E29" s="25" t="s">
        <v>58</v>
      </c>
      <c r="F29" s="24" t="s">
        <v>21</v>
      </c>
      <c r="G29" s="24">
        <v>1</v>
      </c>
      <c r="H29" s="23">
        <v>0</v>
      </c>
      <c r="I29" s="23">
        <v>505.67</v>
      </c>
      <c r="J29" s="23">
        <v>0</v>
      </c>
      <c r="K29" s="23">
        <f t="shared" si="0"/>
        <v>505.67</v>
      </c>
      <c r="L29" s="23">
        <v>0</v>
      </c>
      <c r="M29" s="23">
        <f t="shared" si="1"/>
        <v>505.67</v>
      </c>
      <c r="N29" s="23">
        <v>0</v>
      </c>
      <c r="O29" s="23">
        <f t="shared" si="2"/>
        <v>505.67</v>
      </c>
      <c r="P29" s="26">
        <v>1.8797614135343001E-3</v>
      </c>
    </row>
    <row r="30" spans="1:16" s="24" customFormat="1">
      <c r="A30" s="24" t="s">
        <v>59</v>
      </c>
      <c r="B30" s="24" t="s">
        <v>18</v>
      </c>
      <c r="C30" s="24" t="s">
        <v>19</v>
      </c>
      <c r="D30" s="24">
        <v>21</v>
      </c>
      <c r="E30" s="25" t="s">
        <v>60</v>
      </c>
      <c r="F30" s="24" t="s">
        <v>21</v>
      </c>
      <c r="G30" s="24">
        <v>1</v>
      </c>
      <c r="H30" s="23">
        <v>0</v>
      </c>
      <c r="I30" s="23">
        <v>10059.84</v>
      </c>
      <c r="J30" s="23">
        <v>0</v>
      </c>
      <c r="K30" s="23">
        <f t="shared" si="0"/>
        <v>10059.84</v>
      </c>
      <c r="L30" s="23">
        <v>0</v>
      </c>
      <c r="M30" s="23">
        <f t="shared" si="1"/>
        <v>10059.84</v>
      </c>
      <c r="N30" s="23">
        <v>0</v>
      </c>
      <c r="O30" s="23">
        <f t="shared" si="2"/>
        <v>10059.84</v>
      </c>
      <c r="P30" s="26">
        <v>4.1958960123533E-2</v>
      </c>
    </row>
    <row r="31" spans="1:16" s="24" customFormat="1">
      <c r="A31" s="24" t="s">
        <v>61</v>
      </c>
      <c r="B31" s="24" t="s">
        <v>18</v>
      </c>
      <c r="C31" s="24" t="s">
        <v>19</v>
      </c>
      <c r="D31" s="24">
        <v>22</v>
      </c>
      <c r="E31" s="25" t="s">
        <v>62</v>
      </c>
      <c r="F31" s="24" t="s">
        <v>21</v>
      </c>
      <c r="G31" s="24">
        <v>1</v>
      </c>
      <c r="H31" s="23">
        <v>0</v>
      </c>
      <c r="I31" s="23">
        <v>602.25</v>
      </c>
      <c r="J31" s="23">
        <v>0</v>
      </c>
      <c r="K31" s="23">
        <f t="shared" si="0"/>
        <v>602.25</v>
      </c>
      <c r="L31" s="23">
        <v>0</v>
      </c>
      <c r="M31" s="23">
        <f t="shared" si="1"/>
        <v>602.25</v>
      </c>
      <c r="N31" s="23">
        <v>0</v>
      </c>
      <c r="O31" s="23">
        <f t="shared" si="2"/>
        <v>602.25</v>
      </c>
      <c r="P31" s="26">
        <v>1.8461942454355001E-3</v>
      </c>
    </row>
    <row r="32" spans="1:16" s="24" customFormat="1">
      <c r="A32" s="24" t="s">
        <v>63</v>
      </c>
      <c r="B32" s="24" t="s">
        <v>18</v>
      </c>
      <c r="C32" s="24" t="s">
        <v>19</v>
      </c>
      <c r="D32" s="24">
        <v>23</v>
      </c>
      <c r="E32" s="25" t="s">
        <v>64</v>
      </c>
      <c r="F32" s="24" t="s">
        <v>21</v>
      </c>
      <c r="G32" s="24">
        <v>3</v>
      </c>
      <c r="H32" s="23">
        <v>0</v>
      </c>
      <c r="I32" s="23">
        <v>1542.51</v>
      </c>
      <c r="J32" s="23">
        <v>0</v>
      </c>
      <c r="K32" s="23">
        <f t="shared" si="0"/>
        <v>4627.53</v>
      </c>
      <c r="L32" s="23">
        <v>0</v>
      </c>
      <c r="M32" s="23">
        <f t="shared" si="1"/>
        <v>4627.53</v>
      </c>
      <c r="N32" s="23">
        <v>0</v>
      </c>
      <c r="O32" s="23">
        <f t="shared" si="2"/>
        <v>4627.53</v>
      </c>
      <c r="P32" s="26">
        <v>1.9183636568479E-2</v>
      </c>
    </row>
    <row r="33" spans="1:16" s="24" customFormat="1">
      <c r="A33" s="24" t="s">
        <v>65</v>
      </c>
      <c r="B33" s="24" t="s">
        <v>18</v>
      </c>
      <c r="C33" s="24" t="s">
        <v>19</v>
      </c>
      <c r="D33" s="24">
        <v>24</v>
      </c>
      <c r="E33" s="25" t="s">
        <v>66</v>
      </c>
      <c r="F33" s="24" t="s">
        <v>67</v>
      </c>
      <c r="G33" s="24">
        <v>1</v>
      </c>
      <c r="H33" s="23">
        <v>0</v>
      </c>
      <c r="I33" s="23">
        <v>0</v>
      </c>
      <c r="J33" s="23">
        <v>67065.63</v>
      </c>
      <c r="K33" s="23">
        <f>SUM(G33*J33)</f>
        <v>67065.63</v>
      </c>
      <c r="L33" s="23">
        <v>0</v>
      </c>
      <c r="M33" s="23"/>
      <c r="N33" s="23">
        <f>K33</f>
        <v>67065.63</v>
      </c>
      <c r="O33" s="23">
        <f t="shared" si="2"/>
        <v>67065.63</v>
      </c>
      <c r="P33" s="26">
        <v>0.11748508834589</v>
      </c>
    </row>
    <row r="34" spans="1:16" s="24" customFormat="1" ht="30">
      <c r="A34" s="24" t="s">
        <v>68</v>
      </c>
      <c r="B34" s="24" t="s">
        <v>18</v>
      </c>
      <c r="C34" s="24" t="s">
        <v>19</v>
      </c>
      <c r="D34" s="24">
        <v>25</v>
      </c>
      <c r="E34" s="25" t="s">
        <v>69</v>
      </c>
      <c r="F34" s="24" t="s">
        <v>70</v>
      </c>
      <c r="G34" s="24">
        <v>1</v>
      </c>
      <c r="H34" s="23">
        <v>47235.19</v>
      </c>
      <c r="I34" s="23">
        <v>0</v>
      </c>
      <c r="J34" s="23">
        <v>0</v>
      </c>
      <c r="K34" s="23">
        <f>SUM(G34*H34)</f>
        <v>47235.19</v>
      </c>
      <c r="L34" s="23">
        <f>K34</f>
        <v>47235.19</v>
      </c>
      <c r="M34" s="23">
        <v>0</v>
      </c>
      <c r="N34" s="23">
        <v>0</v>
      </c>
      <c r="O34" s="23">
        <f t="shared" si="2"/>
        <v>47235.19</v>
      </c>
      <c r="P34" s="26">
        <v>0.16892341152824</v>
      </c>
    </row>
    <row r="35" spans="1:16" s="24" customFormat="1">
      <c r="A35" s="24" t="s">
        <v>71</v>
      </c>
      <c r="B35" s="24" t="s">
        <v>18</v>
      </c>
      <c r="C35" s="24" t="s">
        <v>19</v>
      </c>
      <c r="D35" s="24">
        <v>27</v>
      </c>
      <c r="E35" s="25" t="s">
        <v>72</v>
      </c>
      <c r="F35" s="24" t="s">
        <v>21</v>
      </c>
      <c r="G35" s="24">
        <v>1</v>
      </c>
      <c r="H35" s="23"/>
      <c r="I35" s="23">
        <v>10059.84</v>
      </c>
      <c r="J35" s="23">
        <v>0</v>
      </c>
      <c r="K35" s="23">
        <f>SUM(G35*I35)</f>
        <v>10059.84</v>
      </c>
      <c r="L35" s="23">
        <v>0</v>
      </c>
      <c r="M35" s="23">
        <f t="shared" si="1"/>
        <v>10059.84</v>
      </c>
      <c r="N35" s="23">
        <v>0</v>
      </c>
      <c r="O35" s="23">
        <f t="shared" si="2"/>
        <v>10059.84</v>
      </c>
      <c r="P35" s="26">
        <v>2.8532092884003001E-2</v>
      </c>
    </row>
    <row r="36" spans="1:16" s="24" customFormat="1">
      <c r="A36" s="24" t="s">
        <v>73</v>
      </c>
      <c r="B36" s="24" t="s">
        <v>18</v>
      </c>
      <c r="C36" s="24" t="s">
        <v>19</v>
      </c>
      <c r="D36" s="24">
        <v>28</v>
      </c>
      <c r="E36" s="25" t="s">
        <v>74</v>
      </c>
      <c r="F36" s="24" t="s">
        <v>21</v>
      </c>
      <c r="G36" s="24">
        <v>4</v>
      </c>
      <c r="H36" s="23">
        <v>83.83</v>
      </c>
      <c r="I36" s="23">
        <v>0</v>
      </c>
      <c r="J36" s="23">
        <v>0</v>
      </c>
      <c r="K36" s="23">
        <f>SUM(G36*H36)</f>
        <v>335.32</v>
      </c>
      <c r="L36" s="23">
        <f>K36</f>
        <v>335.32</v>
      </c>
      <c r="M36" s="23"/>
      <c r="N36" s="23">
        <v>0</v>
      </c>
      <c r="O36" s="23">
        <f t="shared" si="2"/>
        <v>335.32</v>
      </c>
      <c r="P36" s="26">
        <v>6.0420902577887998E-4</v>
      </c>
    </row>
    <row r="37" spans="1:16" s="24" customFormat="1">
      <c r="A37" s="24" t="s">
        <v>75</v>
      </c>
      <c r="B37" s="24" t="s">
        <v>18</v>
      </c>
      <c r="C37" s="24" t="s">
        <v>19</v>
      </c>
      <c r="D37" s="24">
        <v>67</v>
      </c>
      <c r="E37" s="25" t="s">
        <v>76</v>
      </c>
      <c r="F37" s="24" t="s">
        <v>21</v>
      </c>
      <c r="G37" s="24">
        <v>1</v>
      </c>
      <c r="H37" s="23">
        <v>18778.52</v>
      </c>
      <c r="I37" s="23">
        <v>0</v>
      </c>
      <c r="J37" s="23">
        <v>0</v>
      </c>
      <c r="K37" s="23">
        <f>SUM(G37*H37)</f>
        <v>18778.52</v>
      </c>
      <c r="L37" s="23">
        <f>K37</f>
        <v>18778.52</v>
      </c>
      <c r="M37" s="23"/>
      <c r="N37" s="23">
        <v>0</v>
      </c>
      <c r="O37" s="23">
        <f t="shared" si="2"/>
        <v>18778.52</v>
      </c>
      <c r="P37" s="26">
        <v>8.3917920247067001E-4</v>
      </c>
    </row>
    <row r="38" spans="1:16" s="24" customFormat="1">
      <c r="A38" s="24" t="s">
        <v>77</v>
      </c>
      <c r="B38" s="24" t="s">
        <v>18</v>
      </c>
      <c r="C38" s="24" t="s">
        <v>19</v>
      </c>
      <c r="D38" s="24">
        <v>68</v>
      </c>
      <c r="E38" s="25" t="s">
        <v>78</v>
      </c>
      <c r="F38" s="24" t="s">
        <v>21</v>
      </c>
      <c r="G38" s="24">
        <v>30</v>
      </c>
      <c r="H38" s="23">
        <v>0</v>
      </c>
      <c r="I38" s="23">
        <v>30.18</v>
      </c>
      <c r="J38" s="23">
        <v>0</v>
      </c>
      <c r="K38" s="23">
        <f t="shared" si="0"/>
        <v>905.4</v>
      </c>
      <c r="L38" s="23">
        <v>0</v>
      </c>
      <c r="M38" s="23">
        <f t="shared" si="1"/>
        <v>905.4</v>
      </c>
      <c r="N38" s="23">
        <v>0</v>
      </c>
      <c r="O38" s="23">
        <f t="shared" si="2"/>
        <v>905.4</v>
      </c>
      <c r="P38" s="26">
        <v>3.0210451288943999E-3</v>
      </c>
    </row>
    <row r="39" spans="1:16" s="24" customFormat="1">
      <c r="A39" s="24" t="s">
        <v>79</v>
      </c>
      <c r="B39" s="24" t="s">
        <v>18</v>
      </c>
      <c r="C39" s="24" t="s">
        <v>19</v>
      </c>
      <c r="D39" s="24">
        <v>69</v>
      </c>
      <c r="E39" s="25" t="s">
        <v>80</v>
      </c>
      <c r="F39" s="24" t="s">
        <v>21</v>
      </c>
      <c r="G39" s="24">
        <v>30</v>
      </c>
      <c r="H39" s="23">
        <v>0</v>
      </c>
      <c r="I39" s="23">
        <v>4.3600000000000003</v>
      </c>
      <c r="J39" s="23">
        <v>0</v>
      </c>
      <c r="K39" s="23">
        <f t="shared" si="0"/>
        <v>130.80000000000001</v>
      </c>
      <c r="L39" s="23">
        <v>0</v>
      </c>
      <c r="M39" s="23">
        <f t="shared" si="1"/>
        <v>130.80000000000001</v>
      </c>
      <c r="N39" s="23">
        <v>0</v>
      </c>
      <c r="O39" s="23">
        <f t="shared" si="2"/>
        <v>130.80000000000001</v>
      </c>
      <c r="P39" s="26">
        <v>3.5182978985572001E-4</v>
      </c>
    </row>
    <row r="40" spans="1:16" s="24" customFormat="1">
      <c r="A40" s="24" t="s">
        <v>81</v>
      </c>
      <c r="B40" s="24" t="s">
        <v>18</v>
      </c>
      <c r="C40" s="24" t="s">
        <v>19</v>
      </c>
      <c r="D40" s="24">
        <v>70</v>
      </c>
      <c r="E40" s="25" t="s">
        <v>82</v>
      </c>
      <c r="F40" s="24" t="s">
        <v>21</v>
      </c>
      <c r="G40" s="24">
        <v>30</v>
      </c>
      <c r="H40" s="23">
        <v>0</v>
      </c>
      <c r="I40" s="23">
        <v>30.18</v>
      </c>
      <c r="J40" s="23">
        <v>0</v>
      </c>
      <c r="K40" s="23">
        <f t="shared" si="0"/>
        <v>905.4</v>
      </c>
      <c r="L40" s="23">
        <v>0</v>
      </c>
      <c r="M40" s="23">
        <f t="shared" si="1"/>
        <v>905.4</v>
      </c>
      <c r="N40" s="23">
        <v>0</v>
      </c>
      <c r="O40" s="23">
        <f t="shared" si="2"/>
        <v>905.4</v>
      </c>
      <c r="P40" s="26">
        <v>2.5175376074119999E-3</v>
      </c>
    </row>
    <row r="41" spans="1:16" s="24" customFormat="1">
      <c r="A41" s="24" t="s">
        <v>83</v>
      </c>
      <c r="B41" s="24" t="s">
        <v>18</v>
      </c>
      <c r="C41" s="24" t="s">
        <v>19</v>
      </c>
      <c r="D41" s="24">
        <v>71</v>
      </c>
      <c r="E41" s="25" t="s">
        <v>84</v>
      </c>
      <c r="F41" s="24" t="s">
        <v>21</v>
      </c>
      <c r="G41" s="24">
        <v>3</v>
      </c>
      <c r="H41" s="23">
        <v>53.65</v>
      </c>
      <c r="I41" s="23">
        <v>0</v>
      </c>
      <c r="J41" s="23">
        <v>0</v>
      </c>
      <c r="K41" s="23">
        <f>SUM(G41*H41)</f>
        <v>160.94999999999999</v>
      </c>
      <c r="L41" s="23">
        <f>K41</f>
        <v>160.94999999999999</v>
      </c>
      <c r="M41" s="23"/>
      <c r="N41" s="23">
        <v>0</v>
      </c>
      <c r="O41" s="23">
        <f t="shared" si="2"/>
        <v>160.94999999999999</v>
      </c>
      <c r="P41" s="26">
        <v>6.0420902577887998E-4</v>
      </c>
    </row>
    <row r="42" spans="1:16" s="24" customFormat="1">
      <c r="A42" s="24" t="s">
        <v>85</v>
      </c>
      <c r="B42" s="24" t="s">
        <v>18</v>
      </c>
      <c r="C42" s="24" t="s">
        <v>19</v>
      </c>
      <c r="D42" s="24">
        <v>72</v>
      </c>
      <c r="E42" s="25" t="s">
        <v>86</v>
      </c>
      <c r="F42" s="24" t="s">
        <v>21</v>
      </c>
      <c r="G42" s="24">
        <v>30</v>
      </c>
      <c r="H42" s="23">
        <v>0</v>
      </c>
      <c r="I42" s="23">
        <v>41.58</v>
      </c>
      <c r="J42" s="23">
        <v>0</v>
      </c>
      <c r="K42" s="23">
        <f t="shared" si="0"/>
        <v>1247.3999999999999</v>
      </c>
      <c r="L42" s="23">
        <v>0</v>
      </c>
      <c r="M42" s="23">
        <f t="shared" si="1"/>
        <v>1247.3999999999999</v>
      </c>
      <c r="N42" s="23">
        <v>0</v>
      </c>
      <c r="O42" s="23">
        <f t="shared" si="2"/>
        <v>1247.3999999999999</v>
      </c>
      <c r="P42" s="26">
        <v>5.0350752148239997E-3</v>
      </c>
    </row>
    <row r="43" spans="1:16" s="24" customFormat="1">
      <c r="A43" s="24" t="s">
        <v>87</v>
      </c>
      <c r="B43" s="24" t="s">
        <v>18</v>
      </c>
      <c r="C43" s="24" t="s">
        <v>19</v>
      </c>
      <c r="D43" s="24">
        <v>73</v>
      </c>
      <c r="E43" s="25" t="s">
        <v>88</v>
      </c>
      <c r="F43" s="24" t="s">
        <v>21</v>
      </c>
      <c r="G43" s="24">
        <v>10</v>
      </c>
      <c r="H43" s="23">
        <v>10.06</v>
      </c>
      <c r="I43" s="23">
        <v>0</v>
      </c>
      <c r="J43" s="23">
        <v>0</v>
      </c>
      <c r="K43" s="23">
        <f>SUM(G43*H43)</f>
        <v>100.60000000000001</v>
      </c>
      <c r="L43" s="23">
        <f>K43</f>
        <v>100.60000000000001</v>
      </c>
      <c r="M43" s="23"/>
      <c r="N43" s="23">
        <v>0</v>
      </c>
      <c r="O43" s="23">
        <f t="shared" si="2"/>
        <v>100.60000000000001</v>
      </c>
      <c r="P43" s="26">
        <v>3.3541106632912002E-4</v>
      </c>
    </row>
    <row r="44" spans="1:16" s="24" customFormat="1">
      <c r="A44" s="24" t="s">
        <v>89</v>
      </c>
      <c r="B44" s="24" t="s">
        <v>18</v>
      </c>
      <c r="C44" s="24" t="s">
        <v>19</v>
      </c>
      <c r="D44" s="24">
        <v>74</v>
      </c>
      <c r="E44" s="25" t="s">
        <v>90</v>
      </c>
      <c r="F44" s="24" t="s">
        <v>21</v>
      </c>
      <c r="G44" s="24">
        <v>30</v>
      </c>
      <c r="H44" s="23">
        <v>20.12</v>
      </c>
      <c r="I44" s="23">
        <v>0</v>
      </c>
      <c r="J44" s="23">
        <v>0</v>
      </c>
      <c r="K44" s="23">
        <f>SUM(G44*H44)</f>
        <v>603.6</v>
      </c>
      <c r="L44" s="23">
        <f>K44</f>
        <v>603.6</v>
      </c>
      <c r="M44" s="23"/>
      <c r="N44" s="23">
        <v>0</v>
      </c>
      <c r="O44" s="23">
        <f t="shared" si="2"/>
        <v>603.6</v>
      </c>
      <c r="P44" s="26">
        <v>2.2149639881361002E-3</v>
      </c>
    </row>
    <row r="45" spans="1:16" s="24" customFormat="1">
      <c r="A45" s="24" t="s">
        <v>91</v>
      </c>
      <c r="B45" s="24" t="s">
        <v>18</v>
      </c>
      <c r="C45" s="24" t="s">
        <v>19</v>
      </c>
      <c r="D45" s="24">
        <v>75</v>
      </c>
      <c r="E45" s="25" t="s">
        <v>92</v>
      </c>
      <c r="F45" s="24" t="s">
        <v>21</v>
      </c>
      <c r="G45" s="24">
        <v>60</v>
      </c>
      <c r="H45" s="23">
        <v>4.0199999999999996</v>
      </c>
      <c r="I45" s="23">
        <v>0</v>
      </c>
      <c r="J45" s="23">
        <v>0</v>
      </c>
      <c r="K45" s="23">
        <f>SUM(G45*H45)</f>
        <v>241.2</v>
      </c>
      <c r="L45" s="23">
        <f>K45</f>
        <v>241.2</v>
      </c>
      <c r="M45" s="23"/>
      <c r="N45" s="23">
        <v>0</v>
      </c>
      <c r="O45" s="23">
        <f t="shared" si="2"/>
        <v>241.2</v>
      </c>
      <c r="P45" s="26">
        <v>8.0529929678085997E-4</v>
      </c>
    </row>
    <row r="46" spans="1:16" s="24" customFormat="1">
      <c r="E46" s="25"/>
      <c r="H46" s="23"/>
      <c r="I46" s="23"/>
      <c r="J46" s="23"/>
      <c r="K46" s="23"/>
      <c r="L46" s="23"/>
      <c r="M46" s="23"/>
      <c r="N46" s="23"/>
      <c r="O46" s="23"/>
      <c r="P46" s="26"/>
    </row>
    <row r="47" spans="1:16" s="24" customFormat="1">
      <c r="E47" s="25"/>
      <c r="H47" s="23"/>
      <c r="I47" s="23"/>
      <c r="J47" s="23"/>
      <c r="K47" s="23"/>
      <c r="L47" s="23"/>
      <c r="M47" s="23"/>
      <c r="N47" s="23"/>
      <c r="O47" s="23"/>
      <c r="P47" s="26"/>
    </row>
    <row r="48" spans="1:16" ht="15.75">
      <c r="E48" s="20"/>
      <c r="H48" s="18"/>
      <c r="I48" s="18"/>
      <c r="J48" s="18"/>
      <c r="K48" s="18"/>
      <c r="L48" s="19">
        <f>SUM(L11:L45)</f>
        <v>68450.38</v>
      </c>
      <c r="M48" s="19">
        <f>SUM(M11:M45)</f>
        <v>237140.23999999996</v>
      </c>
      <c r="N48" s="19">
        <f>SUM(N11:N45)</f>
        <v>67065.63</v>
      </c>
      <c r="O48" s="19">
        <f>SUM(O11:O45)</f>
        <v>372656.25000000012</v>
      </c>
      <c r="P48" s="16">
        <v>1</v>
      </c>
    </row>
    <row r="49" spans="2:19">
      <c r="E49" s="20"/>
      <c r="H49" s="18"/>
      <c r="I49" s="18"/>
      <c r="J49" s="18"/>
      <c r="K49" s="18"/>
      <c r="L49" s="18"/>
      <c r="M49" s="18"/>
      <c r="N49" s="18"/>
      <c r="O49" s="18"/>
    </row>
    <row r="50" spans="2:19" ht="15.75">
      <c r="E50" s="20"/>
      <c r="H50" s="18"/>
      <c r="I50" s="18"/>
      <c r="J50" s="18"/>
      <c r="K50" s="18"/>
      <c r="L50" s="18"/>
      <c r="M50" s="18"/>
      <c r="N50" s="19" t="s">
        <v>93</v>
      </c>
      <c r="O50" s="19">
        <f>O48</f>
        <v>372656.25000000012</v>
      </c>
    </row>
    <row r="51" spans="2:19" ht="15.75">
      <c r="E51" s="20"/>
      <c r="H51" s="18"/>
      <c r="I51" s="18"/>
      <c r="J51" s="18"/>
      <c r="K51" s="18"/>
      <c r="L51" s="18"/>
      <c r="M51" s="18"/>
      <c r="N51" s="19" t="s">
        <v>94</v>
      </c>
      <c r="O51" s="19">
        <v>104343.75</v>
      </c>
    </row>
    <row r="52" spans="2:19" ht="15.75">
      <c r="E52" s="20"/>
      <c r="H52" s="18"/>
      <c r="I52" s="18"/>
      <c r="J52" s="18"/>
      <c r="K52" s="18"/>
      <c r="L52" s="18"/>
      <c r="M52" s="18"/>
      <c r="N52" s="19" t="s">
        <v>15</v>
      </c>
      <c r="O52" s="19">
        <f>SUM(O50:O51)</f>
        <v>477000.00000000012</v>
      </c>
      <c r="S52" s="21"/>
    </row>
    <row r="53" spans="2:19" ht="27.75" customHeight="1">
      <c r="B53" s="27" t="s">
        <v>98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S53" s="22"/>
    </row>
    <row r="54" spans="2:19">
      <c r="S54" s="23"/>
    </row>
  </sheetData>
  <sheetProtection formatCells="0" formatColumns="0" formatRows="0" insertColumns="0" insertRows="0" insertHyperlinks="0" deleteColumns="0" deleteRows="0" sort="0" autoFilter="0" pivotTables="0"/>
  <mergeCells count="12">
    <mergeCell ref="B1:M1"/>
    <mergeCell ref="B53:M53"/>
    <mergeCell ref="E9:E10"/>
    <mergeCell ref="F9:F10"/>
    <mergeCell ref="G9:G10"/>
    <mergeCell ref="H9:K9"/>
    <mergeCell ref="L9:O9"/>
    <mergeCell ref="A4:C4"/>
    <mergeCell ref="A9:A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scale="44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Sinapi em Excel</dc:title>
  <dc:subject>Sinapi em Excel</dc:subject>
  <dc:creator>i9orcamentos.com.br</dc:creator>
  <cp:keywords>Sinapi Excel</cp:keywords>
  <dc:description>Sinapi em Excel</dc:description>
  <cp:lastModifiedBy>am200236</cp:lastModifiedBy>
  <cp:lastPrinted>2022-10-17T20:45:18Z</cp:lastPrinted>
  <dcterms:created xsi:type="dcterms:W3CDTF">2022-03-16T14:47:55Z</dcterms:created>
  <dcterms:modified xsi:type="dcterms:W3CDTF">2022-12-06T13:27:02Z</dcterms:modified>
  <cp:category>Sinapi Excel</cp:category>
</cp:coreProperties>
</file>